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111100F-8F89-4A7E-9F21-4FE76CB531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4" r:id="rId1"/>
  </sheets>
  <definedNames>
    <definedName name="_xlnm.Print_Area" localSheetId="0">Sheet1!$A$1:$I$39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24" l="1"/>
  <c r="E21" i="24"/>
  <c r="F21" i="24"/>
  <c r="H21" i="24"/>
  <c r="G21" i="24"/>
  <c r="F8" i="24" l="1"/>
  <c r="G8" i="24"/>
  <c r="H8" i="24"/>
  <c r="D26" i="24"/>
  <c r="E26" i="24"/>
  <c r="G26" i="24"/>
  <c r="H26" i="24"/>
  <c r="F26" i="24"/>
  <c r="E12" i="24" l="1"/>
  <c r="E8" i="24" s="1"/>
  <c r="H37" i="24" l="1"/>
  <c r="G37" i="24"/>
  <c r="F37" i="24"/>
  <c r="E37" i="24"/>
  <c r="D37" i="24"/>
  <c r="H32" i="24"/>
  <c r="G32" i="24"/>
  <c r="F32" i="24"/>
  <c r="E32" i="24"/>
  <c r="D32" i="24"/>
  <c r="E7" i="24"/>
  <c r="D8" i="24"/>
  <c r="D7" i="24" l="1"/>
  <c r="H7" i="24"/>
  <c r="G7" i="24"/>
  <c r="F7" i="24"/>
</calcChain>
</file>

<file path=xl/sharedStrings.xml><?xml version="1.0" encoding="utf-8"?>
<sst xmlns="http://schemas.openxmlformats.org/spreadsheetml/2006/main" count="109" uniqueCount="74">
  <si>
    <t>Ծրագիր/Միջոցառում</t>
  </si>
  <si>
    <t>Ծրագիր</t>
  </si>
  <si>
    <t>Միջոցառում</t>
  </si>
  <si>
    <t>x</t>
  </si>
  <si>
    <t>1043</t>
  </si>
  <si>
    <t xml:space="preserve"> 11004</t>
  </si>
  <si>
    <t xml:space="preserve"> 11007</t>
  </si>
  <si>
    <t xml:space="preserve"> Շուկաների զարգացում և միջազգային համագործակցություն</t>
  </si>
  <si>
    <t xml:space="preserve"> 11009</t>
  </si>
  <si>
    <t xml:space="preserve"> Ձեռներեցության տեխնոլոգիական էկոհամակարգ</t>
  </si>
  <si>
    <t xml:space="preserve"> Բարձր տեխնոլոգիական արդյունաբերության բնագավառում պետական քաղաքականության մշակում, ծրագրերի համակարգում և մոնիտորինգ</t>
  </si>
  <si>
    <t xml:space="preserve"> 11001</t>
  </si>
  <si>
    <t xml:space="preserve"> Բարձր տեխնոլոգիաների, ռազմարդյունաբերության, թվայնացման, կիբեռանվտանգության, ինովացիոն տեխնոլոգիաների, կապի, փոստի, համացանցի և տիեզերական  բնագավառներում պետական քաղաքականության մշակում,  ծրագրերի համակարգում և մոնիտորինգ</t>
  </si>
  <si>
    <t xml:space="preserve"> 11005</t>
  </si>
  <si>
    <t xml:space="preserve"> Ռազմարդյունաբերության բնագավառում պետական քաղաքականության մշակում խորհրդատվական, մոնիտորինգի և աջակցության ծառայություններ, ծրագրերի համակարգում</t>
  </si>
  <si>
    <t xml:space="preserve"> Հեռահաղորդակցության ապահովում</t>
  </si>
  <si>
    <t xml:space="preserve"> Հեռահաղորդակցության և կապի կանոնակարգում</t>
  </si>
  <si>
    <t xml:space="preserve"> 11002</t>
  </si>
  <si>
    <t xml:space="preserve"> Թվային հեռուստահեռարձակման ապահովման ծառայություններ</t>
  </si>
  <si>
    <t xml:space="preserve"> Տվյալների փոխանակման միջգերատեսչական կապի ապահովում</t>
  </si>
  <si>
    <t xml:space="preserve"> Բարձր տեխնոլոգիական արդյունաբերության էկոհամակարգի և շուկայի զարգացման ծրագիր</t>
  </si>
  <si>
    <t xml:space="preserve"> 1100</t>
  </si>
  <si>
    <t xml:space="preserve"> 1164</t>
  </si>
  <si>
    <t>2027թ (հազ. դրամ)</t>
  </si>
  <si>
    <t xml:space="preserve"> 11018</t>
  </si>
  <si>
    <t xml:space="preserve"> 11020</t>
  </si>
  <si>
    <t xml:space="preserve"> 1220</t>
  </si>
  <si>
    <t xml:space="preserve"> Ռազմարդյունաբերության համալիրի զարգացում</t>
  </si>
  <si>
    <t xml:space="preserve"> Ռազմական նշանակության հատուկ գիտահետազոտական և փորձակոնստրուկտորական աշխատանքներ</t>
  </si>
  <si>
    <t xml:space="preserve"> 11003</t>
  </si>
  <si>
    <t xml:space="preserve"> Փորձանմուշների արտադրություն</t>
  </si>
  <si>
    <t xml:space="preserve"> 1235</t>
  </si>
  <si>
    <t xml:space="preserve"> Թվային փոխակերպման գործընթացի իրականացում</t>
  </si>
  <si>
    <t xml:space="preserve"> 31001</t>
  </si>
  <si>
    <t xml:space="preserve"> Միասնական թվային միջավայրի ձևավորում</t>
  </si>
  <si>
    <t>Ծրագրային դասիչ</t>
  </si>
  <si>
    <t>ԸՆԴԱՄԵՆԸ</t>
  </si>
  <si>
    <t>Ծանոթություն</t>
  </si>
  <si>
    <t>2028թ (հազ. դրամ)</t>
  </si>
  <si>
    <t xml:space="preserve"> Պետական աջակցություն տեղեկատվական տեխնոլոգիաների ոլորտում գործունեություն իրականացնող առևտրային կազմակերպություններին և անհատ ձեռնարկատերերին</t>
  </si>
  <si>
    <t xml:space="preserve"> 11021</t>
  </si>
  <si>
    <t xml:space="preserve"> Երկրի հեռակա դիտարկման տեխնոլոգիաների զարգացման ապահովման նպատակով  արբանյակի սպասարկման և այլ ծառայություններ</t>
  </si>
  <si>
    <t xml:space="preserve"> 11023</t>
  </si>
  <si>
    <t xml:space="preserve"> Ինժեներական բիզնես աքսելերատորի շենքի և ընդհանուր ենթակառուցվածքների համակարգման, պահպանման և սպասարկման աշխատանքների իրականացում</t>
  </si>
  <si>
    <t xml:space="preserve"> 21001</t>
  </si>
  <si>
    <t xml:space="preserve">  Ինժեներական բիզնես աքսելերատորի շենքի կառուցման և կահավորման շարունակականության ապահովում</t>
  </si>
  <si>
    <t>11001</t>
  </si>
  <si>
    <t xml:space="preserve"> Տեղեկատվական անվտանգության, Էլեկտրոնային կառավարման համակարգի ներդրման և զարգացման ոլորտներում քաղաքականության իրականացում</t>
  </si>
  <si>
    <t xml:space="preserve"> Ռազմարդյունաբերության ոլորտի  մասնագիտական կադրերի ուսուցում և վերապատրաստում</t>
  </si>
  <si>
    <t>Թվային ծառայությունների ձեռքբերում</t>
  </si>
  <si>
    <t xml:space="preserve"> Տեսալսողական մեդիա ոլորտի կարգավորում	</t>
  </si>
  <si>
    <t>2029թ (հազ. դրամ)</t>
  </si>
  <si>
    <t>2026թ (պլան) (հազ. դրամ)</t>
  </si>
  <si>
    <t xml:space="preserve"> 11024</t>
  </si>
  <si>
    <t xml:space="preserve"> 11025</t>
  </si>
  <si>
    <t xml:space="preserve"> Հայաստանի բարձր տեխնոլոգիաների ոլորտի զարգացման ռազմավարական ծրագրի մշակում</t>
  </si>
  <si>
    <t xml:space="preserve"> Հայաստանի նորորարական էկոհամակարգի զարգացման ծառայություններ</t>
  </si>
  <si>
    <t>ՀՀ բարձր տեխնոլոգիական արդյունաբերության նախարարության կարողությունների զարգացում և տեխնիկական հագեցվածության ապահովում</t>
  </si>
  <si>
    <t>2025թ (փաստ) (հազ. դրամ)</t>
  </si>
  <si>
    <t xml:space="preserve"> Պաշտպանական արդյունաբերության միջազգային ցուցահանդեսների կազմակերպում և իրականացում</t>
  </si>
  <si>
    <t>12001</t>
  </si>
  <si>
    <t>Տեխնոլոգիական կարողությունների և հմտությունների զարգացում</t>
  </si>
  <si>
    <t>ՀՀ բարձր տեխնոլոգիական արդյունաբերության նախարարության 2027-2029թթ.ՄԺԾԾ չափաքանակները</t>
  </si>
  <si>
    <t>11006</t>
  </si>
  <si>
    <t>Միջոցառումը տեղափոխվում է 1164 ծրագիր</t>
  </si>
  <si>
    <t>31004</t>
  </si>
  <si>
    <t xml:space="preserve">Արհեստական բանականության ոլորտում բարձր արտադրողականությամբ հաշվողական ռեսուրսներին հասանելիության ապահովման  նպատակով պետական աջակցության տրամադրում </t>
  </si>
  <si>
    <t>Ամազոն, Firebird, 25 մլն դոլար 5 տարում, 2026 2.5 մլն դոլար, առանց ԱԱՀ-ի</t>
  </si>
  <si>
    <t>Երկրի հեռակա դիտարկման տեխնոլոգիաների զարգացում</t>
  </si>
  <si>
    <t>Միջոցառումը տեղափոխվում է 1235 ծրագրից</t>
  </si>
  <si>
    <t>Ավելացել է նոր կառուցվածքային ստորաբաժանման ծախսերը և համակարգչային ծառայություններ։</t>
  </si>
  <si>
    <t>Նախարարության տեղափոխման համար անհրաժեշտ գումար</t>
  </si>
  <si>
    <t>Ավելացել է Կապանում նոր տեխնոլոգիական կենտրոն ստեղծելու համար նախատեսված գումարը</t>
  </si>
  <si>
    <t>3100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</si>
</sst>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##,##0.0;\(##,##0.0\);\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sz val="8"/>
      <name val="GHEA Grapalat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GHEA Grapalat"/>
      <family val="3"/>
    </font>
    <font>
      <b/>
      <sz val="12"/>
      <color rgb="FF000000"/>
      <name val="GHEA Grapalat"/>
      <family val="3"/>
    </font>
    <font>
      <sz val="12"/>
      <color theme="1"/>
      <name val="GHEA Grapalat"/>
      <family val="3"/>
    </font>
    <font>
      <sz val="10"/>
      <name val="Arial"/>
      <family val="2"/>
    </font>
    <font>
      <sz val="10"/>
      <name val="Arial Armenian"/>
      <family val="2"/>
    </font>
    <font>
      <b/>
      <sz val="14"/>
      <color theme="0"/>
      <name val="GHEA Grapalat"/>
      <family val="3"/>
    </font>
    <font>
      <sz val="11"/>
      <name val="GHEA Grapalat"/>
      <family val="3"/>
    </font>
    <font>
      <b/>
      <sz val="14"/>
      <color theme="1"/>
      <name val="GHEA Grapalat"/>
      <family val="3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" fillId="8" borderId="9" applyNumberFormat="0" applyFont="0" applyAlignment="0" applyProtection="0"/>
    <xf numFmtId="0" fontId="5" fillId="0" borderId="0">
      <alignment horizontal="left" vertical="top" wrapText="1"/>
    </xf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32" borderId="0" applyNumberFormat="0" applyBorder="0" applyAlignment="0" applyProtection="0"/>
    <xf numFmtId="165" fontId="5" fillId="0" borderId="0" applyFill="0" applyBorder="0" applyProtection="0">
      <alignment horizontal="right" vertical="top"/>
    </xf>
    <xf numFmtId="0" fontId="23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4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" fillId="32" borderId="0" applyNumberFormat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0" fillId="33" borderId="0" xfId="0" applyFill="1"/>
    <xf numFmtId="49" fontId="21" fillId="34" borderId="1" xfId="0" applyNumberFormat="1" applyFont="1" applyFill="1" applyBorder="1" applyAlignment="1">
      <alignment horizontal="centerContinuous" vertical="center" wrapText="1"/>
    </xf>
    <xf numFmtId="49" fontId="21" fillId="34" borderId="1" xfId="0" applyNumberFormat="1" applyFont="1" applyFill="1" applyBorder="1" applyAlignment="1">
      <alignment horizontal="center" vertical="center" wrapText="1"/>
    </xf>
    <xf numFmtId="164" fontId="21" fillId="34" borderId="1" xfId="1" applyNumberFormat="1" applyFont="1" applyFill="1" applyBorder="1" applyAlignment="1">
      <alignment horizontal="center" vertical="center" wrapText="1"/>
    </xf>
    <xf numFmtId="49" fontId="25" fillId="35" borderId="1" xfId="0" applyNumberFormat="1" applyFont="1" applyFill="1" applyBorder="1" applyAlignment="1">
      <alignment horizontal="center" vertical="center" wrapText="1"/>
    </xf>
    <xf numFmtId="164" fontId="25" fillId="35" borderId="1" xfId="1" applyNumberFormat="1" applyFont="1" applyFill="1" applyBorder="1" applyAlignment="1">
      <alignment horizontal="center" vertical="center" wrapText="1"/>
    </xf>
    <xf numFmtId="49" fontId="21" fillId="33" borderId="1" xfId="0" applyNumberFormat="1" applyFont="1" applyFill="1" applyBorder="1" applyAlignment="1">
      <alignment horizontal="center" vertical="center" wrapText="1"/>
    </xf>
    <xf numFmtId="164" fontId="20" fillId="33" borderId="1" xfId="1" applyNumberFormat="1" applyFont="1" applyFill="1" applyBorder="1" applyAlignment="1">
      <alignment horizontal="center" vertical="center" wrapText="1"/>
    </xf>
    <xf numFmtId="49" fontId="20" fillId="33" borderId="1" xfId="0" applyNumberFormat="1" applyFont="1" applyFill="1" applyBorder="1" applyAlignment="1">
      <alignment horizontal="center" vertical="center" wrapText="1"/>
    </xf>
    <xf numFmtId="49" fontId="22" fillId="33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top" wrapText="1"/>
    </xf>
    <xf numFmtId="0" fontId="27" fillId="0" borderId="0" xfId="0" applyFont="1"/>
    <xf numFmtId="49" fontId="21" fillId="36" borderId="1" xfId="0" applyNumberFormat="1" applyFont="1" applyFill="1" applyBorder="1" applyAlignment="1">
      <alignment horizontal="centerContinuous" vertical="center" wrapText="1"/>
    </xf>
    <xf numFmtId="164" fontId="21" fillId="36" borderId="1" xfId="1" applyNumberFormat="1" applyFont="1" applyFill="1" applyBorder="1" applyAlignment="1">
      <alignment horizontal="center" vertical="center" wrapText="1"/>
    </xf>
    <xf numFmtId="49" fontId="20" fillId="37" borderId="1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21" fillId="33" borderId="1" xfId="1" applyNumberFormat="1" applyFont="1" applyFill="1" applyBorder="1" applyAlignment="1">
      <alignment horizontal="center" vertical="center" wrapText="1"/>
    </xf>
    <xf numFmtId="49" fontId="21" fillId="33" borderId="1" xfId="0" applyNumberFormat="1" applyFont="1" applyFill="1" applyBorder="1" applyAlignment="1">
      <alignment horizontal="center" vertical="center" wrapText="1"/>
    </xf>
  </cellXfs>
  <cellStyles count="81">
    <cellStyle name="20% - Accent1 2" xfId="67" xr:uid="{11F911CF-52AD-49B8-B52E-9DECE9C07BF3}"/>
    <cellStyle name="20% - Accent2 2" xfId="69" xr:uid="{3613144A-0982-47A8-9E86-6C2464C93130}"/>
    <cellStyle name="20% - Accent3 2" xfId="71" xr:uid="{F819EF34-1CE2-4C5D-8E13-B825186AE7DE}"/>
    <cellStyle name="20% - Accent4 2" xfId="73" xr:uid="{84F85E42-470B-4883-A7D2-01CA615C08B1}"/>
    <cellStyle name="20% - Accent5 2" xfId="75" xr:uid="{167996FA-5837-403F-A991-AEB9F38CD7ED}"/>
    <cellStyle name="20% - Accent6 2" xfId="77" xr:uid="{73C02491-5B66-48AE-BD3B-BC0F7995C9CB}"/>
    <cellStyle name="20% - Акцент1 2" xfId="48" xr:uid="{DD58A346-DA06-4F21-8249-F0B0D4E2B975}"/>
    <cellStyle name="20% — акцент1 2" xfId="23" xr:uid="{00000000-0005-0000-0000-000000000000}"/>
    <cellStyle name="20% - Акцент2 2" xfId="51" xr:uid="{1CB0FDAE-8C31-4C9A-8AC5-FC3EDA54D04C}"/>
    <cellStyle name="20% — акцент2 2" xfId="27" xr:uid="{00000000-0005-0000-0000-000001000000}"/>
    <cellStyle name="20% - Акцент3 2" xfId="54" xr:uid="{76CE8F88-7DB9-4415-9D98-E0129D0075FF}"/>
    <cellStyle name="20% — акцент3 2" xfId="31" xr:uid="{00000000-0005-0000-0000-000002000000}"/>
    <cellStyle name="20% - Акцент4 2" xfId="57" xr:uid="{8DC58B4D-3E88-45FD-853E-8CE4C445C629}"/>
    <cellStyle name="20% — акцент4 2" xfId="35" xr:uid="{00000000-0005-0000-0000-000003000000}"/>
    <cellStyle name="20% - Акцент5 2" xfId="60" xr:uid="{5490D884-26A3-49B5-94CB-DB996BC0BDAE}"/>
    <cellStyle name="20% — акцент5 2" xfId="39" xr:uid="{00000000-0005-0000-0000-000004000000}"/>
    <cellStyle name="20% - Акцент6 2" xfId="63" xr:uid="{B7D32175-CDFD-4A83-9191-12804B469443}"/>
    <cellStyle name="20% — акцент6 2" xfId="43" xr:uid="{00000000-0005-0000-0000-000005000000}"/>
    <cellStyle name="40% - Accent1 2" xfId="68" xr:uid="{45E26B64-F253-48CD-9652-C6283E66F75F}"/>
    <cellStyle name="40% - Accent2 2" xfId="70" xr:uid="{6CF11D41-FA7A-4654-85C8-D4DA411E700E}"/>
    <cellStyle name="40% - Accent3 2" xfId="72" xr:uid="{652A332F-6F30-4268-97E8-402518D54A71}"/>
    <cellStyle name="40% - Accent4 2" xfId="74" xr:uid="{6EF35FF9-6F8D-4ED1-8228-2899F28C258B}"/>
    <cellStyle name="40% - Accent5 2" xfId="76" xr:uid="{AAD4980B-031D-4AB4-A58E-6A61D72E6C43}"/>
    <cellStyle name="40% - Accent6 2" xfId="78" xr:uid="{FA6B94E1-A520-4DC1-BD33-02EF4A051FE9}"/>
    <cellStyle name="40% - Акцент1 2" xfId="49" xr:uid="{938824BD-86BE-484C-856E-2551D6E5EDBA}"/>
    <cellStyle name="40% — акцент1 2" xfId="24" xr:uid="{00000000-0005-0000-0000-000006000000}"/>
    <cellStyle name="40% - Акцент2 2" xfId="52" xr:uid="{044B4FD3-F75E-4456-A80B-870A92651CE8}"/>
    <cellStyle name="40% — акцент2 2" xfId="28" xr:uid="{00000000-0005-0000-0000-000007000000}"/>
    <cellStyle name="40% - Акцент3 2" xfId="55" xr:uid="{C6C93F96-4459-4D5A-BAF6-788E5F124C3B}"/>
    <cellStyle name="40% — акцент3 2" xfId="32" xr:uid="{00000000-0005-0000-0000-000008000000}"/>
    <cellStyle name="40% - Акцент4 2" xfId="58" xr:uid="{6BF2CE3C-6CAA-490C-91EA-529888958B38}"/>
    <cellStyle name="40% — акцент4 2" xfId="36" xr:uid="{00000000-0005-0000-0000-000009000000}"/>
    <cellStyle name="40% - Акцент5 2" xfId="61" xr:uid="{F4840A57-9394-4581-B03C-62B7B056AD3C}"/>
    <cellStyle name="40% — акцент5 2" xfId="40" xr:uid="{00000000-0005-0000-0000-00000A000000}"/>
    <cellStyle name="40% - Акцент6 2" xfId="64" xr:uid="{D2218817-E309-4D78-AE5D-F0E08421A5D5}"/>
    <cellStyle name="40% — акцент6 2" xfId="44" xr:uid="{00000000-0005-0000-0000-00000B000000}"/>
    <cellStyle name="60% - Акцент1 2" xfId="50" xr:uid="{FE3A09D1-9F94-42F1-86AF-AE8BBA69C6F0}"/>
    <cellStyle name="60% — акцент1 2" xfId="25" xr:uid="{00000000-0005-0000-0000-00000C000000}"/>
    <cellStyle name="60% - Акцент2 2" xfId="53" xr:uid="{73F7175F-9161-4DF1-815A-D4BFCE1B54DB}"/>
    <cellStyle name="60% — акцент2 2" xfId="29" xr:uid="{00000000-0005-0000-0000-00000D000000}"/>
    <cellStyle name="60% - Акцент3 2" xfId="56" xr:uid="{AE7AC3C3-ECE8-4A44-B29F-0E39829F200B}"/>
    <cellStyle name="60% — акцент3 2" xfId="33" xr:uid="{00000000-0005-0000-0000-00000E000000}"/>
    <cellStyle name="60% - Акцент4 2" xfId="59" xr:uid="{A338CA35-ADC2-4983-B0BD-C746C4806993}"/>
    <cellStyle name="60% — акцент4 2" xfId="37" xr:uid="{00000000-0005-0000-0000-00000F000000}"/>
    <cellStyle name="60% - Акцент5 2" xfId="62" xr:uid="{642CA37F-36C6-4D4C-9613-008035D968EF}"/>
    <cellStyle name="60% — акцент5 2" xfId="41" xr:uid="{00000000-0005-0000-0000-000010000000}"/>
    <cellStyle name="60% - Акцент6 2" xfId="65" xr:uid="{C03D23BD-5023-4254-8917-380A966A330E}"/>
    <cellStyle name="60% — акцент6 2" xfId="45" xr:uid="{00000000-0005-0000-0000-000011000000}"/>
    <cellStyle name="Comma 15" xfId="79" xr:uid="{FC698FD0-5C09-4907-8E01-52BA9530D9BB}"/>
    <cellStyle name="Comma 2" xfId="3" xr:uid="{00000000-0005-0000-0000-000013000000}"/>
    <cellStyle name="Comma 2 6" xfId="80" xr:uid="{966034E8-220E-4370-8B7E-37F1AFAA46F7}"/>
    <cellStyle name="Normal 2" xfId="2" xr:uid="{00000000-0005-0000-0000-000015000000}"/>
    <cellStyle name="Normal 3" xfId="47" xr:uid="{0F0CCAF9-E041-45CA-8B07-33184655DD1C}"/>
    <cellStyle name="Note 2" xfId="66" xr:uid="{E496892B-0B85-4F2A-9273-484AE00CA8F7}"/>
    <cellStyle name="SN_241" xfId="46" xr:uid="{00000000-0005-0000-0000-000017000000}"/>
    <cellStyle name="Акцент1 2" xfId="22" xr:uid="{00000000-0005-0000-0000-000018000000}"/>
    <cellStyle name="Акцент2 2" xfId="26" xr:uid="{00000000-0005-0000-0000-000019000000}"/>
    <cellStyle name="Акцент3 2" xfId="30" xr:uid="{00000000-0005-0000-0000-00001A000000}"/>
    <cellStyle name="Акцент4 2" xfId="34" xr:uid="{00000000-0005-0000-0000-00001B000000}"/>
    <cellStyle name="Акцент5 2" xfId="38" xr:uid="{00000000-0005-0000-0000-00001C000000}"/>
    <cellStyle name="Акцент6 2" xfId="42" xr:uid="{00000000-0005-0000-0000-00001D000000}"/>
    <cellStyle name="Ввод  2" xfId="14" xr:uid="{00000000-0005-0000-0000-00001E000000}"/>
    <cellStyle name="Вывод 2" xfId="15" xr:uid="{00000000-0005-0000-0000-00001F000000}"/>
    <cellStyle name="Вычисление 2" xfId="16" xr:uid="{00000000-0005-0000-0000-000020000000}"/>
    <cellStyle name="Заголовок 1 2" xfId="7" xr:uid="{00000000-0005-0000-0000-000021000000}"/>
    <cellStyle name="Заголовок 2 2" xfId="8" xr:uid="{00000000-0005-0000-0000-000022000000}"/>
    <cellStyle name="Заголовок 3 2" xfId="9" xr:uid="{00000000-0005-0000-0000-000023000000}"/>
    <cellStyle name="Заголовок 4 2" xfId="10" xr:uid="{00000000-0005-0000-0000-000024000000}"/>
    <cellStyle name="Итог 2" xfId="21" xr:uid="{00000000-0005-0000-0000-000025000000}"/>
    <cellStyle name="Контрольная ячейка 2" xfId="18" xr:uid="{00000000-0005-0000-0000-000026000000}"/>
    <cellStyle name="Название 2" xfId="6" xr:uid="{00000000-0005-0000-0000-000027000000}"/>
    <cellStyle name="Нейтральный 2" xfId="13" xr:uid="{00000000-0005-0000-0000-000028000000}"/>
    <cellStyle name="Обычный" xfId="0" builtinId="0"/>
    <cellStyle name="Обычный 2" xfId="5" xr:uid="{00000000-0005-0000-0000-000029000000}"/>
    <cellStyle name="Плохой 2" xfId="12" xr:uid="{00000000-0005-0000-0000-00002A000000}"/>
    <cellStyle name="Пояснение 2" xfId="20" xr:uid="{00000000-0005-0000-0000-00002B000000}"/>
    <cellStyle name="Примечание" xfId="4" builtinId="10" customBuiltin="1"/>
    <cellStyle name="Связанная ячейка 2" xfId="17" xr:uid="{00000000-0005-0000-0000-00002C000000}"/>
    <cellStyle name="Текст предупреждения 2" xfId="19" xr:uid="{00000000-0005-0000-0000-00002D000000}"/>
    <cellStyle name="Финансовый" xfId="1" builtinId="3"/>
    <cellStyle name="Хороший 2" xfId="11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62EE4-567D-4716-9CD8-FF8E1AB7F5D7}">
  <dimension ref="A2:CQ39"/>
  <sheetViews>
    <sheetView tabSelected="1" zoomScaleNormal="100" workbookViewId="0">
      <selection activeCell="L12" sqref="L12"/>
    </sheetView>
  </sheetViews>
  <sheetFormatPr defaultRowHeight="15" x14ac:dyDescent="0.25"/>
  <cols>
    <col min="1" max="1" width="13.42578125" customWidth="1"/>
    <col min="2" max="2" width="16.85546875" customWidth="1"/>
    <col min="3" max="3" width="45" customWidth="1"/>
    <col min="4" max="5" width="20.7109375" customWidth="1"/>
    <col min="6" max="6" width="25" customWidth="1"/>
    <col min="7" max="7" width="24.7109375" customWidth="1"/>
    <col min="8" max="8" width="23.5703125" customWidth="1"/>
    <col min="9" max="9" width="30" customWidth="1"/>
    <col min="11" max="11" width="14.7109375" bestFit="1" customWidth="1"/>
    <col min="12" max="12" width="19.28515625" customWidth="1"/>
    <col min="13" max="13" width="18.42578125" customWidth="1"/>
    <col min="14" max="14" width="10" bestFit="1" customWidth="1"/>
  </cols>
  <sheetData>
    <row r="2" spans="1:95" ht="20.25" x14ac:dyDescent="0.35">
      <c r="C2" s="12" t="s">
        <v>62</v>
      </c>
      <c r="D2" s="12"/>
      <c r="E2" s="12"/>
      <c r="F2" s="12"/>
      <c r="G2" s="12"/>
      <c r="H2" s="12"/>
    </row>
    <row r="5" spans="1:95" s="1" customFormat="1" ht="42" customHeight="1" x14ac:dyDescent="0.25">
      <c r="A5" s="18" t="s">
        <v>35</v>
      </c>
      <c r="B5" s="18"/>
      <c r="C5" s="18" t="s">
        <v>0</v>
      </c>
      <c r="D5" s="17" t="s">
        <v>58</v>
      </c>
      <c r="E5" s="17" t="s">
        <v>52</v>
      </c>
      <c r="F5" s="17" t="s">
        <v>23</v>
      </c>
      <c r="G5" s="17" t="s">
        <v>38</v>
      </c>
      <c r="H5" s="17" t="s">
        <v>51</v>
      </c>
      <c r="I5" s="17" t="s">
        <v>37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</row>
    <row r="6" spans="1:95" s="1" customFormat="1" ht="49.5" customHeight="1" x14ac:dyDescent="0.25">
      <c r="A6" s="7" t="s">
        <v>1</v>
      </c>
      <c r="B6" s="7" t="s">
        <v>2</v>
      </c>
      <c r="C6" s="18"/>
      <c r="D6" s="17"/>
      <c r="E6" s="17"/>
      <c r="F6" s="17"/>
      <c r="G6" s="17"/>
      <c r="H6" s="17"/>
      <c r="I6" s="17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</row>
    <row r="7" spans="1:95" s="1" customFormat="1" ht="49.5" customHeight="1" x14ac:dyDescent="0.25">
      <c r="A7" s="5"/>
      <c r="B7" s="5"/>
      <c r="C7" s="5" t="s">
        <v>36</v>
      </c>
      <c r="D7" s="6">
        <f>SUM(D8+D21+D26+D32+D37)</f>
        <v>19898950.949000001</v>
      </c>
      <c r="E7" s="6">
        <f>SUM(E8+E21+E26+E32+E37)</f>
        <v>35284185.100000001</v>
      </c>
      <c r="F7" s="6">
        <f>SUM(F8+F21+F26+F32+F37)</f>
        <v>53314601.342105329</v>
      </c>
      <c r="G7" s="6">
        <f>SUM(G8+G21+G26+G32+G37)</f>
        <v>39491832.796497196</v>
      </c>
      <c r="H7" s="6">
        <f>SUM(H8+H21+H26+H32+H37)</f>
        <v>39505516.291545331</v>
      </c>
      <c r="I7" s="6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</row>
    <row r="8" spans="1:95" s="1" customFormat="1" ht="78.75" customHeight="1" x14ac:dyDescent="0.25">
      <c r="A8" s="2" t="s">
        <v>4</v>
      </c>
      <c r="B8" s="2"/>
      <c r="C8" s="3" t="s">
        <v>20</v>
      </c>
      <c r="D8" s="4">
        <f>SUM(D9:D20)</f>
        <v>13055286.138999999</v>
      </c>
      <c r="E8" s="4">
        <f>+E9+E10+E11+E12+E13+E14+E19+E15+E16+E17++E18</f>
        <v>22010859.199999999</v>
      </c>
      <c r="F8" s="4">
        <f t="shared" ref="F8:H8" si="0">+F9+F10+F11+F12+F13+F14+F19+F15+F16+F17++F18</f>
        <v>38319206</v>
      </c>
      <c r="G8" s="4">
        <f t="shared" si="0"/>
        <v>24258956</v>
      </c>
      <c r="H8" s="4">
        <f t="shared" si="0"/>
        <v>24004206</v>
      </c>
      <c r="I8" s="4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</row>
    <row r="9" spans="1:95" s="1" customFormat="1" ht="63.75" customHeight="1" x14ac:dyDescent="0.25">
      <c r="A9" s="9" t="s">
        <v>3</v>
      </c>
      <c r="B9" s="9" t="s">
        <v>5</v>
      </c>
      <c r="C9" s="9" t="s">
        <v>61</v>
      </c>
      <c r="D9" s="8">
        <v>182342.09999999998</v>
      </c>
      <c r="E9" s="8">
        <v>213000</v>
      </c>
      <c r="F9" s="8">
        <v>213000</v>
      </c>
      <c r="G9" s="8">
        <v>213000</v>
      </c>
      <c r="H9" s="8">
        <v>213000</v>
      </c>
      <c r="I9" s="8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</row>
    <row r="10" spans="1:95" s="1" customFormat="1" ht="42.75" customHeight="1" x14ac:dyDescent="0.25">
      <c r="A10" s="9" t="s">
        <v>3</v>
      </c>
      <c r="B10" s="9" t="s">
        <v>6</v>
      </c>
      <c r="C10" s="9" t="s">
        <v>7</v>
      </c>
      <c r="D10" s="8">
        <v>340056.47699999996</v>
      </c>
      <c r="E10" s="8">
        <v>344956</v>
      </c>
      <c r="F10" s="8">
        <v>444956</v>
      </c>
      <c r="G10" s="8">
        <v>444956</v>
      </c>
      <c r="H10" s="8">
        <v>444956</v>
      </c>
      <c r="I10" s="8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</row>
    <row r="11" spans="1:95" s="1" customFormat="1" ht="95.25" customHeight="1" x14ac:dyDescent="0.25">
      <c r="A11" s="9" t="s">
        <v>3</v>
      </c>
      <c r="B11" s="9" t="s">
        <v>8</v>
      </c>
      <c r="C11" s="9" t="s">
        <v>9</v>
      </c>
      <c r="D11" s="8">
        <v>812028.1</v>
      </c>
      <c r="E11" s="8">
        <v>968000</v>
      </c>
      <c r="F11" s="8">
        <v>1333750</v>
      </c>
      <c r="G11" s="8">
        <v>2188500</v>
      </c>
      <c r="H11" s="8">
        <v>1876750</v>
      </c>
      <c r="I11" s="8" t="s">
        <v>72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</row>
    <row r="12" spans="1:95" s="1" customFormat="1" ht="114.75" customHeight="1" x14ac:dyDescent="0.25">
      <c r="A12" s="9" t="s">
        <v>3</v>
      </c>
      <c r="B12" s="9" t="s">
        <v>24</v>
      </c>
      <c r="C12" s="10" t="s">
        <v>39</v>
      </c>
      <c r="D12" s="8">
        <v>8868710.5899999999</v>
      </c>
      <c r="E12" s="8">
        <f>19470500-1360000</f>
        <v>18110500</v>
      </c>
      <c r="F12" s="8">
        <v>16970500</v>
      </c>
      <c r="G12" s="8">
        <v>16970500</v>
      </c>
      <c r="H12" s="8">
        <v>16970500</v>
      </c>
      <c r="I12" s="8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</row>
    <row r="13" spans="1:95" s="1" customFormat="1" ht="39.75" customHeight="1" x14ac:dyDescent="0.25">
      <c r="A13" s="9" t="s">
        <v>3</v>
      </c>
      <c r="B13" s="9" t="s">
        <v>25</v>
      </c>
      <c r="C13" s="9" t="s">
        <v>49</v>
      </c>
      <c r="D13" s="8">
        <v>701972.19</v>
      </c>
      <c r="E13" s="8">
        <v>702000</v>
      </c>
      <c r="F13" s="8">
        <v>1272000</v>
      </c>
      <c r="G13" s="8">
        <v>1557000</v>
      </c>
      <c r="H13" s="8">
        <v>1614000</v>
      </c>
      <c r="I13" s="8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</row>
    <row r="14" spans="1:95" s="1" customFormat="1" ht="78.75" customHeight="1" x14ac:dyDescent="0.25">
      <c r="A14" s="9" t="s">
        <v>3</v>
      </c>
      <c r="B14" s="9" t="s">
        <v>40</v>
      </c>
      <c r="C14" s="9" t="s">
        <v>41</v>
      </c>
      <c r="D14" s="8">
        <v>165243.6</v>
      </c>
      <c r="E14" s="8">
        <v>193643.2</v>
      </c>
      <c r="F14" s="8">
        <v>285000</v>
      </c>
      <c r="G14" s="8">
        <v>285000</v>
      </c>
      <c r="H14" s="8">
        <v>285000</v>
      </c>
      <c r="I14" s="8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</row>
    <row r="15" spans="1:95" s="1" customFormat="1" ht="111" customHeight="1" x14ac:dyDescent="0.25">
      <c r="A15" s="9" t="s">
        <v>3</v>
      </c>
      <c r="B15" s="9" t="s">
        <v>42</v>
      </c>
      <c r="C15" s="9" t="s">
        <v>43</v>
      </c>
      <c r="D15" s="8">
        <v>36000</v>
      </c>
      <c r="E15" s="8"/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</row>
    <row r="16" spans="1:95" s="1" customFormat="1" ht="64.5" customHeight="1" x14ac:dyDescent="0.25">
      <c r="A16" s="9" t="s">
        <v>3</v>
      </c>
      <c r="B16" s="9" t="s">
        <v>53</v>
      </c>
      <c r="C16" s="9" t="s">
        <v>55</v>
      </c>
      <c r="D16" s="8">
        <v>65660</v>
      </c>
      <c r="E16" s="8">
        <v>18760</v>
      </c>
      <c r="F16" s="8">
        <v>0</v>
      </c>
      <c r="G16" s="8">
        <v>0</v>
      </c>
      <c r="H16" s="8">
        <v>0</v>
      </c>
      <c r="I16" s="8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</row>
    <row r="17" spans="1:95" s="1" customFormat="1" ht="57.75" customHeight="1" x14ac:dyDescent="0.25">
      <c r="A17" s="9" t="s">
        <v>3</v>
      </c>
      <c r="B17" s="9" t="s">
        <v>54</v>
      </c>
      <c r="C17" s="9" t="s">
        <v>56</v>
      </c>
      <c r="D17" s="8">
        <v>99159.3</v>
      </c>
      <c r="E17" s="8">
        <v>100000</v>
      </c>
      <c r="F17" s="8">
        <v>100000</v>
      </c>
      <c r="G17" s="8">
        <v>100000</v>
      </c>
      <c r="H17" s="8">
        <v>100000</v>
      </c>
      <c r="I17" s="8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</row>
    <row r="18" spans="1:95" s="1" customFormat="1" ht="123.75" customHeight="1" x14ac:dyDescent="0.25">
      <c r="A18" s="9" t="s">
        <v>3</v>
      </c>
      <c r="B18" s="9" t="s">
        <v>60</v>
      </c>
      <c r="C18" s="9" t="s">
        <v>66</v>
      </c>
      <c r="D18" s="8"/>
      <c r="E18" s="8">
        <v>1360000</v>
      </c>
      <c r="F18" s="8">
        <v>2500000</v>
      </c>
      <c r="G18" s="8">
        <v>2500000</v>
      </c>
      <c r="H18" s="8">
        <v>2500000</v>
      </c>
      <c r="I18" s="8" t="s">
        <v>67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</row>
    <row r="19" spans="1:95" s="1" customFormat="1" ht="60" customHeight="1" x14ac:dyDescent="0.25">
      <c r="A19" s="9" t="s">
        <v>3</v>
      </c>
      <c r="B19" s="9" t="s">
        <v>65</v>
      </c>
      <c r="C19" s="9" t="s">
        <v>68</v>
      </c>
      <c r="D19" s="8">
        <v>0</v>
      </c>
      <c r="E19" s="8">
        <v>0</v>
      </c>
      <c r="F19" s="8">
        <v>15200000</v>
      </c>
      <c r="G19" s="8">
        <v>0</v>
      </c>
      <c r="H19" s="8">
        <v>0</v>
      </c>
      <c r="I19" s="8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</row>
    <row r="20" spans="1:95" s="1" customFormat="1" ht="78.75" customHeight="1" x14ac:dyDescent="0.25">
      <c r="A20" s="9" t="s">
        <v>3</v>
      </c>
      <c r="B20" s="9" t="s">
        <v>44</v>
      </c>
      <c r="C20" s="9" t="s">
        <v>45</v>
      </c>
      <c r="D20" s="8">
        <v>1784113.7819999999</v>
      </c>
      <c r="E20" s="8">
        <v>0</v>
      </c>
      <c r="F20" s="8">
        <v>0</v>
      </c>
      <c r="G20" s="8">
        <v>0</v>
      </c>
      <c r="H20" s="8">
        <v>0</v>
      </c>
      <c r="I20" s="8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</row>
    <row r="21" spans="1:95" s="1" customFormat="1" ht="86.25" x14ac:dyDescent="0.25">
      <c r="A21" s="13" t="s">
        <v>21</v>
      </c>
      <c r="B21" s="13"/>
      <c r="C21" s="13" t="s">
        <v>10</v>
      </c>
      <c r="D21" s="14">
        <f t="shared" ref="D21:F21" si="1">SUM(D22:D25)</f>
        <v>1412982.8099999998</v>
      </c>
      <c r="E21" s="14">
        <f t="shared" si="1"/>
        <v>1320934.1000000001</v>
      </c>
      <c r="F21" s="14">
        <f t="shared" si="1"/>
        <v>3043003.5421053329</v>
      </c>
      <c r="G21" s="14">
        <f>SUM(G22:G25)</f>
        <v>2830124.8964972002</v>
      </c>
      <c r="H21" s="14">
        <f>SUM(H22:H25)</f>
        <v>2648558.3915453334</v>
      </c>
      <c r="I21" s="14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</row>
    <row r="22" spans="1:95" s="1" customFormat="1" ht="159" customHeight="1" x14ac:dyDescent="0.25">
      <c r="A22" s="9" t="s">
        <v>3</v>
      </c>
      <c r="B22" s="9" t="s">
        <v>11</v>
      </c>
      <c r="C22" s="9" t="s">
        <v>12</v>
      </c>
      <c r="D22" s="8">
        <v>1098921.8799999999</v>
      </c>
      <c r="E22" s="8">
        <v>1050631.8</v>
      </c>
      <c r="F22" s="8">
        <v>1502854.24</v>
      </c>
      <c r="G22" s="8">
        <v>1524944.8927428001</v>
      </c>
      <c r="H22" s="8">
        <v>1540763.94</v>
      </c>
      <c r="I22" s="8" t="s">
        <v>70</v>
      </c>
      <c r="J22"/>
      <c r="K22" s="16"/>
      <c r="L22" s="16"/>
      <c r="M22" s="16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</row>
    <row r="23" spans="1:95" s="1" customFormat="1" ht="129" customHeight="1" x14ac:dyDescent="0.25">
      <c r="A23" s="9" t="s">
        <v>3</v>
      </c>
      <c r="B23" s="9" t="s">
        <v>13</v>
      </c>
      <c r="C23" s="9" t="s">
        <v>14</v>
      </c>
      <c r="D23" s="8">
        <v>252534.72999999998</v>
      </c>
      <c r="E23" s="8">
        <v>270302.3</v>
      </c>
      <c r="F23" s="8">
        <v>301399.30210533307</v>
      </c>
      <c r="G23" s="8">
        <v>305180.00375440007</v>
      </c>
      <c r="H23" s="8">
        <v>307794.45154533337</v>
      </c>
      <c r="I23" s="8"/>
      <c r="J23"/>
      <c r="K23"/>
      <c r="L23" s="16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</row>
    <row r="24" spans="1:95" s="1" customFormat="1" ht="96.75" customHeight="1" x14ac:dyDescent="0.25">
      <c r="A24" s="9" t="s">
        <v>3</v>
      </c>
      <c r="B24" s="9">
        <v>31001</v>
      </c>
      <c r="C24" s="9" t="s">
        <v>57</v>
      </c>
      <c r="D24" s="8">
        <v>61526.2</v>
      </c>
      <c r="E24" s="8">
        <v>0</v>
      </c>
      <c r="F24" s="8">
        <v>38750</v>
      </c>
      <c r="G24" s="8">
        <v>0</v>
      </c>
      <c r="H24" s="8">
        <v>0</v>
      </c>
      <c r="I24" s="8" t="s">
        <v>71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</row>
    <row r="25" spans="1:95" s="1" customFormat="1" ht="110.25" customHeight="1" x14ac:dyDescent="0.25">
      <c r="A25" s="9" t="s">
        <v>3</v>
      </c>
      <c r="B25" s="15" t="s">
        <v>73</v>
      </c>
      <c r="C25" s="9" t="s">
        <v>57</v>
      </c>
      <c r="D25" s="8"/>
      <c r="E25" s="8"/>
      <c r="F25" s="8">
        <v>1200000</v>
      </c>
      <c r="G25" s="8">
        <v>1000000</v>
      </c>
      <c r="H25" s="8">
        <v>800000</v>
      </c>
      <c r="I25" s="8" t="s">
        <v>71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</row>
    <row r="26" spans="1:95" s="1" customFormat="1" ht="26.25" customHeight="1" x14ac:dyDescent="0.25">
      <c r="A26" s="13" t="s">
        <v>22</v>
      </c>
      <c r="B26" s="13"/>
      <c r="C26" s="13" t="s">
        <v>15</v>
      </c>
      <c r="D26" s="14">
        <f t="shared" ref="D26:E26" si="2">SUM(D27:D31)</f>
        <v>754145</v>
      </c>
      <c r="E26" s="14">
        <f t="shared" si="2"/>
        <v>963369.9</v>
      </c>
      <c r="F26" s="14">
        <f>SUM(F27:F31)</f>
        <v>1977751.9</v>
      </c>
      <c r="G26" s="14">
        <f t="shared" ref="G26:H26" si="3">SUM(G27:G31)</f>
        <v>1977751.9</v>
      </c>
      <c r="H26" s="14">
        <f t="shared" si="3"/>
        <v>1977751.9</v>
      </c>
      <c r="I26" s="14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</row>
    <row r="27" spans="1:95" s="1" customFormat="1" ht="54" customHeight="1" x14ac:dyDescent="0.25">
      <c r="A27" s="9" t="s">
        <v>3</v>
      </c>
      <c r="B27" s="9" t="s">
        <v>11</v>
      </c>
      <c r="C27" s="9" t="s">
        <v>16</v>
      </c>
      <c r="D27" s="8">
        <v>470164</v>
      </c>
      <c r="E27" s="8">
        <v>492864</v>
      </c>
      <c r="F27" s="8">
        <v>492864</v>
      </c>
      <c r="G27" s="8">
        <v>492864</v>
      </c>
      <c r="H27" s="8">
        <v>492864</v>
      </c>
      <c r="I27" s="8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</row>
    <row r="28" spans="1:95" s="1" customFormat="1" ht="51" customHeight="1" x14ac:dyDescent="0.25">
      <c r="A28" s="9" t="s">
        <v>3</v>
      </c>
      <c r="B28" s="9" t="s">
        <v>17</v>
      </c>
      <c r="C28" s="9" t="s">
        <v>18</v>
      </c>
      <c r="D28" s="8">
        <v>80506.600000000006</v>
      </c>
      <c r="E28" s="8">
        <v>79545.899999999994</v>
      </c>
      <c r="F28" s="8">
        <v>79545.899999999994</v>
      </c>
      <c r="G28" s="8">
        <v>79545.899999999994</v>
      </c>
      <c r="H28" s="8">
        <v>79545.899999999994</v>
      </c>
      <c r="I28" s="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</row>
    <row r="29" spans="1:95" s="1" customFormat="1" ht="52.5" customHeight="1" x14ac:dyDescent="0.25">
      <c r="A29" s="9" t="s">
        <v>3</v>
      </c>
      <c r="B29" s="9" t="s">
        <v>5</v>
      </c>
      <c r="C29" s="9" t="s">
        <v>19</v>
      </c>
      <c r="D29" s="8">
        <v>202034.4</v>
      </c>
      <c r="E29" s="8">
        <v>140960</v>
      </c>
      <c r="F29" s="8">
        <v>140960</v>
      </c>
      <c r="G29" s="8">
        <v>140960</v>
      </c>
      <c r="H29" s="8">
        <v>140960</v>
      </c>
      <c r="I29" s="8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</row>
    <row r="30" spans="1:95" s="1" customFormat="1" ht="48.75" customHeight="1" x14ac:dyDescent="0.25">
      <c r="A30" s="9" t="s">
        <v>3</v>
      </c>
      <c r="B30" s="9" t="s">
        <v>13</v>
      </c>
      <c r="C30" s="11" t="s">
        <v>50</v>
      </c>
      <c r="D30" s="8">
        <v>1440</v>
      </c>
      <c r="E30" s="8">
        <v>250000</v>
      </c>
      <c r="F30" s="8">
        <v>250000</v>
      </c>
      <c r="G30" s="8">
        <v>250000</v>
      </c>
      <c r="H30" s="8">
        <v>250000</v>
      </c>
      <c r="I30" s="8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</row>
    <row r="31" spans="1:95" s="1" customFormat="1" ht="105" customHeight="1" x14ac:dyDescent="0.25">
      <c r="A31" s="9" t="s">
        <v>3</v>
      </c>
      <c r="B31" s="9" t="s">
        <v>63</v>
      </c>
      <c r="C31" s="9" t="s">
        <v>47</v>
      </c>
      <c r="D31" s="8"/>
      <c r="E31" s="8"/>
      <c r="F31" s="8">
        <v>1014382</v>
      </c>
      <c r="G31" s="8">
        <v>1014382</v>
      </c>
      <c r="H31" s="8">
        <v>1014382</v>
      </c>
      <c r="I31" s="8" t="s">
        <v>69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</row>
    <row r="32" spans="1:95" s="1" customFormat="1" ht="46.5" customHeight="1" x14ac:dyDescent="0.25">
      <c r="A32" s="2" t="s">
        <v>26</v>
      </c>
      <c r="B32" s="2"/>
      <c r="C32" s="3" t="s">
        <v>27</v>
      </c>
      <c r="D32" s="4">
        <f>SUM(D33:D36)</f>
        <v>2238975.6800000002</v>
      </c>
      <c r="E32" s="4">
        <f t="shared" ref="E32:G32" si="4">SUM(E33:E36)</f>
        <v>4974639.9000000004</v>
      </c>
      <c r="F32" s="4">
        <f t="shared" si="4"/>
        <v>4974639.9000000004</v>
      </c>
      <c r="G32" s="4">
        <f t="shared" si="4"/>
        <v>5425000</v>
      </c>
      <c r="H32" s="4">
        <f>SUM(H33:H36)</f>
        <v>5875000</v>
      </c>
      <c r="I32" s="4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</row>
    <row r="33" spans="1:95" s="1" customFormat="1" ht="74.25" customHeight="1" x14ac:dyDescent="0.25">
      <c r="A33" s="9" t="s">
        <v>3</v>
      </c>
      <c r="B33" s="9" t="s">
        <v>11</v>
      </c>
      <c r="C33" s="9" t="s">
        <v>28</v>
      </c>
      <c r="D33" s="8">
        <v>2144267.31</v>
      </c>
      <c r="E33" s="8">
        <v>3561878.9</v>
      </c>
      <c r="F33" s="8">
        <v>3561878.9</v>
      </c>
      <c r="G33" s="8">
        <v>3800000</v>
      </c>
      <c r="H33" s="8">
        <v>4000000</v>
      </c>
      <c r="I33" s="8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</row>
    <row r="34" spans="1:95" s="1" customFormat="1" ht="39" customHeight="1" x14ac:dyDescent="0.25">
      <c r="A34" s="9" t="s">
        <v>3</v>
      </c>
      <c r="B34" s="9" t="s">
        <v>29</v>
      </c>
      <c r="C34" s="9" t="s">
        <v>30</v>
      </c>
      <c r="D34" s="8">
        <v>31142.04</v>
      </c>
      <c r="E34" s="8">
        <v>1287761</v>
      </c>
      <c r="F34" s="8">
        <v>1287761</v>
      </c>
      <c r="G34" s="8">
        <v>1500000</v>
      </c>
      <c r="H34" s="8">
        <v>1750000</v>
      </c>
      <c r="I34" s="8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</row>
    <row r="35" spans="1:95" s="1" customFormat="1" ht="57.75" customHeight="1" x14ac:dyDescent="0.25">
      <c r="A35" s="9" t="s">
        <v>3</v>
      </c>
      <c r="B35" s="9" t="s">
        <v>5</v>
      </c>
      <c r="C35" s="9" t="s">
        <v>48</v>
      </c>
      <c r="D35" s="8">
        <v>34224.94</v>
      </c>
      <c r="E35" s="8">
        <v>25000</v>
      </c>
      <c r="F35" s="8">
        <v>25000</v>
      </c>
      <c r="G35" s="8">
        <v>25000</v>
      </c>
      <c r="H35" s="8">
        <v>25000</v>
      </c>
      <c r="I35" s="8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</row>
    <row r="36" spans="1:95" s="1" customFormat="1" ht="57.75" customHeight="1" x14ac:dyDescent="0.25">
      <c r="A36" s="9" t="s">
        <v>3</v>
      </c>
      <c r="B36" s="9" t="s">
        <v>13</v>
      </c>
      <c r="C36" s="9" t="s">
        <v>59</v>
      </c>
      <c r="D36" s="8">
        <v>29341.39</v>
      </c>
      <c r="E36" s="8">
        <v>100000</v>
      </c>
      <c r="F36" s="8">
        <v>100000</v>
      </c>
      <c r="G36" s="8">
        <v>100000</v>
      </c>
      <c r="H36" s="8">
        <v>100000</v>
      </c>
      <c r="I36" s="8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</row>
    <row r="37" spans="1:95" s="1" customFormat="1" ht="45.75" customHeight="1" x14ac:dyDescent="0.25">
      <c r="A37" s="2" t="s">
        <v>31</v>
      </c>
      <c r="B37" s="2"/>
      <c r="C37" s="3" t="s">
        <v>32</v>
      </c>
      <c r="D37" s="4">
        <f>SUM(D38:D39)</f>
        <v>2437561.3199999998</v>
      </c>
      <c r="E37" s="4">
        <f>SUM(E38:E39)</f>
        <v>6014382</v>
      </c>
      <c r="F37" s="4">
        <f>SUM(F38:F39)</f>
        <v>5000000</v>
      </c>
      <c r="G37" s="4">
        <f>SUM(G38:G39)</f>
        <v>5000000</v>
      </c>
      <c r="H37" s="4">
        <f>SUM(H38:H39)</f>
        <v>5000000</v>
      </c>
      <c r="I37" s="4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</row>
    <row r="38" spans="1:95" s="1" customFormat="1" ht="90.75" customHeight="1" x14ac:dyDescent="0.25">
      <c r="A38" s="9" t="s">
        <v>3</v>
      </c>
      <c r="B38" s="9" t="s">
        <v>46</v>
      </c>
      <c r="C38" s="9" t="s">
        <v>47</v>
      </c>
      <c r="D38" s="8">
        <v>99199.5</v>
      </c>
      <c r="E38" s="8">
        <v>1014382</v>
      </c>
      <c r="F38" s="8"/>
      <c r="G38" s="8"/>
      <c r="H38" s="8"/>
      <c r="I38" s="8" t="s">
        <v>64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</row>
    <row r="39" spans="1:95" s="1" customFormat="1" ht="52.5" customHeight="1" x14ac:dyDescent="0.25">
      <c r="A39" s="9" t="s">
        <v>3</v>
      </c>
      <c r="B39" s="9" t="s">
        <v>33</v>
      </c>
      <c r="C39" s="9" t="s">
        <v>34</v>
      </c>
      <c r="D39" s="8">
        <v>2338361.8199999998</v>
      </c>
      <c r="E39" s="8">
        <v>5000000</v>
      </c>
      <c r="F39" s="8">
        <v>5000000</v>
      </c>
      <c r="G39" s="8">
        <v>5000000</v>
      </c>
      <c r="H39" s="8">
        <v>5000000</v>
      </c>
      <c r="I39" s="8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</row>
  </sheetData>
  <mergeCells count="8">
    <mergeCell ref="H5:H6"/>
    <mergeCell ref="I5:I6"/>
    <mergeCell ref="A5:B5"/>
    <mergeCell ref="C5:C6"/>
    <mergeCell ref="D5:D6"/>
    <mergeCell ref="E5:E6"/>
    <mergeCell ref="F5:F6"/>
    <mergeCell ref="G5:G6"/>
  </mergeCells>
  <pageMargins left="0.2" right="0.2" top="0.25" bottom="0.25" header="0.3" footer="0.3"/>
  <pageSetup paperSize="9" scale="63" orientation="landscape" r:id="rId1"/>
  <rowBreaks count="2" manualBreakCount="2">
    <brk id="16" max="8" man="1"/>
    <brk id="25" max="8" man="1"/>
  </rowBreaks>
  <ignoredErrors>
    <ignoredError sqref="B10:B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2026-03-05T11:52:13Z</dcterms:modified>
</cp:coreProperties>
</file>